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<sst xmlns="http://schemas.openxmlformats.org/spreadsheetml/2006/main" count="356" uniqueCount="248">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</sst>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5">
      <selection activeCell="D2" sqref="D2"/>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81" activePane="bottomLeft" state="frozen"/>
      <selection pane="topLeft" activeCell="A1" sqref="A1"/>
      <selection pane="bottomLeft" activeCell="C95" sqref="C9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1</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0.875</v>
      </c>
    </row>
    <row r="23" spans="1:6" ht="30">
      <c r="A23" s="15" t="s">
        <v>34</v>
      </c>
      <c r="B23" s="10" t="s">
        <v>36</v>
      </c>
      <c r="C23" s="79" t="s">
        <v>5</v>
      </c>
      <c r="F23" s="32">
        <f>+VALUE(A65)</f>
        <v>0.8333333333333334</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1</v>
      </c>
    </row>
    <row r="27" spans="1:6" ht="15">
      <c r="A27" s="29" t="s">
        <v>39</v>
      </c>
      <c r="B27" s="107" t="s">
        <v>40</v>
      </c>
      <c r="C27" s="108"/>
      <c r="F27" s="32">
        <f>+VALUE(A103)</f>
        <v>0.75</v>
      </c>
    </row>
    <row r="28" spans="1:6" ht="30">
      <c r="A28" s="15" t="s">
        <v>42</v>
      </c>
      <c r="B28" s="10" t="s">
        <v>44</v>
      </c>
      <c r="C28" s="79" t="s">
        <v>5</v>
      </c>
      <c r="F28" s="32">
        <f>+VALUE(A106)</f>
        <v>0.75</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227</v>
      </c>
    </row>
    <row r="56" spans="1:3" ht="30">
      <c r="A56" s="15" t="s">
        <v>242</v>
      </c>
      <c r="B56" s="10" t="s">
        <v>81</v>
      </c>
      <c r="C56" s="79" t="s">
        <v>5</v>
      </c>
    </row>
    <row r="57" spans="1:3" ht="24.75" customHeight="1">
      <c r="A57" s="101">
        <f>_xlfn.IFERROR((COUNTIF(C53:C56,"Da")+(COUNTIF(C53:C56,"Djelomično")/2))/((COUNTIF(C53:C56,"Da")+COUNTIF(C53:C56,"Ne")+COUNTIF(C53:C56,"Djelomično"))),"Nije primjenjivo")</f>
        <v>0.875</v>
      </c>
      <c r="B57" s="102"/>
      <c r="C57" s="103"/>
    </row>
    <row r="58" spans="1:3" ht="15">
      <c r="A58" s="29" t="s">
        <v>85</v>
      </c>
      <c r="B58" s="107" t="s">
        <v>86</v>
      </c>
      <c r="C58" s="108"/>
    </row>
    <row r="59" spans="1:3" ht="60">
      <c r="A59" s="15" t="s">
        <v>93</v>
      </c>
      <c r="B59" s="10" t="s">
        <v>87</v>
      </c>
      <c r="C59" s="79" t="s">
        <v>5</v>
      </c>
    </row>
    <row r="60" spans="1:3" ht="30">
      <c r="A60" s="15" t="s">
        <v>94</v>
      </c>
      <c r="B60" s="10" t="s">
        <v>88</v>
      </c>
      <c r="C60" s="79" t="s">
        <v>5</v>
      </c>
    </row>
    <row r="61" spans="1:3" ht="30">
      <c r="A61" s="15" t="s">
        <v>95</v>
      </c>
      <c r="B61" s="10" t="s">
        <v>89</v>
      </c>
      <c r="C61" s="79" t="s">
        <v>5</v>
      </c>
    </row>
    <row r="62" spans="1:3" ht="15">
      <c r="A62" s="15" t="s">
        <v>96</v>
      </c>
      <c r="B62" s="10" t="s">
        <v>90</v>
      </c>
      <c r="C62" s="79" t="s">
        <v>6</v>
      </c>
    </row>
    <row r="63" spans="1:3" ht="15">
      <c r="A63" s="15" t="s">
        <v>97</v>
      </c>
      <c r="B63" s="10" t="s">
        <v>91</v>
      </c>
      <c r="C63" s="79" t="s">
        <v>5</v>
      </c>
    </row>
    <row r="64" spans="1:3" ht="45">
      <c r="A64" s="15" t="s">
        <v>98</v>
      </c>
      <c r="B64" s="10" t="s">
        <v>92</v>
      </c>
      <c r="C64" s="79" t="s">
        <v>5</v>
      </c>
    </row>
    <row r="65" spans="1:3" ht="24.75" customHeight="1">
      <c r="A65" s="101">
        <f>_xlfn.IFERROR((COUNTIF(C59:C64,"Da")+(COUNTIF(C59:C64,"Djelomično")/2))/((COUNTIF(C59:C64,"Da")+COUNTIF(C59:C64,"Ne")+COUNTIF(C59:C64,"Djelomično"))),"Nije primjenjivo")</f>
        <v>0.8333333333333334</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5</v>
      </c>
    </row>
    <row r="82" spans="1:3" ht="15">
      <c r="A82" s="15" t="s">
        <v>135</v>
      </c>
      <c r="B82" s="10" t="s">
        <v>125</v>
      </c>
      <c r="C82" s="79" t="s">
        <v>5</v>
      </c>
    </row>
    <row r="83" spans="1:3" ht="15">
      <c r="A83" s="15" t="s">
        <v>136</v>
      </c>
      <c r="B83" s="10" t="s">
        <v>126</v>
      </c>
      <c r="C83" s="79" t="s">
        <v>5</v>
      </c>
    </row>
    <row r="84" spans="1:3" ht="30">
      <c r="A84" s="15" t="s">
        <v>137</v>
      </c>
      <c r="B84" s="10" t="s">
        <v>127</v>
      </c>
      <c r="C84" s="79" t="s">
        <v>5</v>
      </c>
    </row>
    <row r="85" spans="1:3" ht="30">
      <c r="A85" s="15" t="s">
        <v>138</v>
      </c>
      <c r="B85" s="10" t="s">
        <v>128</v>
      </c>
      <c r="C85" s="79" t="s">
        <v>5</v>
      </c>
    </row>
    <row r="86" spans="1:3" ht="30">
      <c r="A86" s="15" t="s">
        <v>139</v>
      </c>
      <c r="B86" s="10" t="s">
        <v>129</v>
      </c>
      <c r="C86" s="79" t="s">
        <v>18</v>
      </c>
    </row>
    <row r="87" spans="1:3" ht="30">
      <c r="A87" s="15" t="s">
        <v>140</v>
      </c>
      <c r="B87" s="10" t="s">
        <v>130</v>
      </c>
      <c r="C87" s="79" t="s">
        <v>5</v>
      </c>
    </row>
    <row r="88" spans="1:3" ht="15">
      <c r="A88" s="15" t="s">
        <v>141</v>
      </c>
      <c r="B88" s="10" t="s">
        <v>21</v>
      </c>
      <c r="C88" s="79" t="s">
        <v>5</v>
      </c>
    </row>
    <row r="89" spans="1:3" ht="15">
      <c r="A89" s="15" t="s">
        <v>142</v>
      </c>
      <c r="B89" s="10" t="s">
        <v>131</v>
      </c>
      <c r="C89" s="79" t="s">
        <v>5</v>
      </c>
    </row>
    <row r="90" spans="1:3" ht="30">
      <c r="A90" s="15" t="s">
        <v>143</v>
      </c>
      <c r="B90" s="10" t="s">
        <v>132</v>
      </c>
      <c r="C90" s="79" t="s">
        <v>18</v>
      </c>
    </row>
    <row r="91" spans="1:3" ht="60">
      <c r="A91" s="15" t="s">
        <v>144</v>
      </c>
      <c r="B91" s="10" t="s">
        <v>133</v>
      </c>
      <c r="C91" s="79" t="s">
        <v>5</v>
      </c>
    </row>
    <row r="92" spans="1:3" ht="24.75" customHeight="1">
      <c r="A92" s="101">
        <f>_xlfn.IFERROR((COUNTIF(C81:C91,"Da")+(COUNTIF(C81:C91,"Djelomično")/2))/((COUNTIF(C81:C91,"Da")+COUNTIF(C81:C91,"Ne")+COUNTIF(C81:C91,"Djelomično"))),"Nije primjenjivo")</f>
        <v>1</v>
      </c>
      <c r="B92" s="102"/>
      <c r="C92" s="103"/>
    </row>
    <row r="93" spans="1:3" ht="24.75" customHeight="1">
      <c r="A93" s="14" t="s">
        <v>151</v>
      </c>
      <c r="B93" s="105" t="s">
        <v>152</v>
      </c>
      <c r="C93" s="106"/>
    </row>
    <row r="94" spans="1:3" ht="15">
      <c r="A94" s="15" t="s">
        <v>163</v>
      </c>
      <c r="B94" s="10" t="s">
        <v>153</v>
      </c>
      <c r="C94" s="79" t="s">
        <v>6</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6</v>
      </c>
    </row>
    <row r="100" spans="1:3" ht="30">
      <c r="A100" s="15" t="s">
        <v>169</v>
      </c>
      <c r="B100" s="10" t="s">
        <v>160</v>
      </c>
      <c r="C100" s="79" t="s">
        <v>5</v>
      </c>
    </row>
    <row r="101" spans="1:3" ht="15">
      <c r="A101" s="15" t="s">
        <v>170</v>
      </c>
      <c r="B101" s="10" t="s">
        <v>161</v>
      </c>
      <c r="C101" s="79" t="s">
        <v>5</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0.75</v>
      </c>
      <c r="B103" s="102"/>
      <c r="C103" s="103"/>
    </row>
    <row r="104" spans="1:3" ht="24.75" customHeight="1">
      <c r="A104" s="14" t="s">
        <v>177</v>
      </c>
      <c r="B104" s="105" t="s">
        <v>244</v>
      </c>
      <c r="C104" s="106"/>
    </row>
    <row r="105" spans="1:3" ht="30">
      <c r="A105" s="15" t="s">
        <v>38</v>
      </c>
      <c r="B105" s="10" t="s">
        <v>158</v>
      </c>
      <c r="C105" s="79" t="s">
        <v>172</v>
      </c>
    </row>
    <row r="106" spans="1:3" ht="24.75" customHeight="1" thickBot="1">
      <c r="A106" s="109" t="str">
        <f>IF(C105="Više od 90%","100%",IF(C105="80% - 90%","75%",IF(C105="70% - 80%","50%",IF(C105="60% - 70%","25%",IF(C105="Manje od 60%","0%","Nije primjenjivo")))))</f>
        <v>75%</v>
      </c>
      <c r="B106" s="110"/>
      <c r="C106" s="111"/>
    </row>
    <row r="107" spans="1:3" ht="24.75" customHeight="1">
      <c r="A107" s="112" t="s">
        <v>179</v>
      </c>
      <c r="B107" s="113"/>
      <c r="C107" s="116">
        <f>_xlfn.SUMIFS(F15:F28,F15:F28,"&lt;&gt;#VALUE!")/COUNT(F15:F28)</f>
        <v>0.8720238095238094</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9"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0.875</v>
      </c>
      <c r="D10" s="81"/>
    </row>
    <row r="11" spans="1:4" s="34" customFormat="1" ht="39.75" customHeight="1">
      <c r="A11" s="45" t="s">
        <v>85</v>
      </c>
      <c r="B11" s="38" t="s">
        <v>190</v>
      </c>
      <c r="C11" s="40">
        <f>+Upitnik!A65</f>
        <v>0.8333333333333334</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1</v>
      </c>
      <c r="D14" s="81"/>
    </row>
    <row r="15" spans="1:4" s="34" customFormat="1" ht="39.75" customHeight="1">
      <c r="A15" s="44" t="s">
        <v>151</v>
      </c>
      <c r="B15" s="36" t="s">
        <v>152</v>
      </c>
      <c r="C15" s="40">
        <f>+Upitnik!A103</f>
        <v>0.75</v>
      </c>
      <c r="D15" s="81"/>
    </row>
    <row r="16" spans="1:4" s="34" customFormat="1" ht="39.75" customHeight="1" thickBot="1">
      <c r="A16" s="46" t="s">
        <v>177</v>
      </c>
      <c r="B16" s="41" t="s">
        <v>178</v>
      </c>
      <c r="C16" s="42" t="str">
        <f>+Upitnik!A106</f>
        <v>75%</v>
      </c>
      <c r="D16" s="82"/>
    </row>
    <row r="17" spans="1:4" s="34" customFormat="1" ht="39.75" customHeight="1" thickBot="1">
      <c r="A17" s="118" t="s">
        <v>179</v>
      </c>
      <c r="B17" s="119"/>
      <c r="C17" s="84">
        <f>+Upitnik!C107</f>
        <v>0.8720238095238094</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Renata Bajić</cp:lastModifiedBy>
  <cp:lastPrinted>2023-08-02T07:54:06Z</cp:lastPrinted>
  <dcterms:created xsi:type="dcterms:W3CDTF">2012-05-21T15:07:27Z</dcterms:created>
  <dcterms:modified xsi:type="dcterms:W3CDTF">2023-08-02T09:03:34Z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